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Cost per task" sheetId="2" state="visible" r:id="rId2"/>
    <sheet name="Capacity break-even" sheetId="3" state="visible" r:id="rId3"/>
    <sheet name="Feature economics" sheetId="4" state="visible" r:id="rId4"/>
    <sheet name="Playbook" sheetId="5" state="visible" r:id="rId5"/>
  </sheets>
  <definedNames/>
  <calcPr calcId="124519" fullCalcOnLoad="1"/>
</workbook>
</file>

<file path=xl/styles.xml><?xml version="1.0" encoding="utf-8"?>
<styleSheet xmlns="http://schemas.openxmlformats.org/spreadsheetml/2006/main">
  <numFmts count="6">
    <numFmt numFmtId="164" formatCode="$#,##0;($#,##0);-"/>
    <numFmt numFmtId="165" formatCode="#,##0;(#,##0);-"/>
    <numFmt numFmtId="166" formatCode="0.0%;(0.0%);-"/>
    <numFmt numFmtId="167" formatCode="$#,##0.000;($#,##0.000);-"/>
    <numFmt numFmtId="168" formatCode="0.0"/>
    <numFmt numFmtId="169" formatCode="€#,##0.000;(€#,##0.000);-"/>
  </numFmts>
  <fonts count="7">
    <font>
      <name val="Calibri"/>
      <family val="2"/>
      <color theme="1"/>
      <sz val="11"/>
      <scheme val="minor"/>
    </font>
    <font>
      <name val="Arial"/>
      <b val="1"/>
      <sz val="14"/>
    </font>
    <font>
      <name val="Arial"/>
      <i val="1"/>
      <color rgb="00666666"/>
      <sz val="10"/>
    </font>
    <font>
      <name val="Arial"/>
      <b val="1"/>
      <sz val="10"/>
    </font>
    <font>
      <name val="Arial"/>
      <sz val="10"/>
    </font>
    <font>
      <name val="Arial"/>
      <color rgb="000000FF"/>
      <sz val="10"/>
      <u val="single"/>
    </font>
    <font>
      <name val="Arial"/>
      <color rgb="000000FF"/>
      <sz val="10"/>
    </font>
  </fonts>
  <fills count="4">
    <fill>
      <patternFill/>
    </fill>
    <fill>
      <patternFill patternType="gray125"/>
    </fill>
    <fill>
      <patternFill patternType="solid">
        <fgColor rgb="00E7E6F7"/>
      </patternFill>
    </fill>
    <fill>
      <patternFill patternType="solid">
        <fgColor rgb="00FFFF00"/>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2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0" borderId="0" pivotButton="0" quotePrefix="0" xfId="0"/>
    <xf numFmtId="0" fontId="3" fillId="2" borderId="1" applyAlignment="1" pivotButton="0" quotePrefix="0" xfId="0">
      <alignment vertical="center" wrapText="1"/>
    </xf>
    <xf numFmtId="0" fontId="6" fillId="3" borderId="1" pivotButton="0" quotePrefix="0" xfId="0"/>
    <xf numFmtId="164" fontId="6" fillId="3" borderId="1" pivotButton="0" quotePrefix="0" xfId="0"/>
    <xf numFmtId="165" fontId="6" fillId="3" borderId="1" pivotButton="0" quotePrefix="0" xfId="0"/>
    <xf numFmtId="166" fontId="4" fillId="0" borderId="1" pivotButton="0" quotePrefix="0" xfId="0"/>
    <xf numFmtId="167" fontId="4" fillId="0" borderId="1" pivotButton="0" quotePrefix="0" xfId="0"/>
    <xf numFmtId="0" fontId="3" fillId="0" borderId="1" pivotButton="0" quotePrefix="0" xfId="0"/>
    <xf numFmtId="164" fontId="3" fillId="0" borderId="1" pivotButton="0" quotePrefix="0" xfId="0"/>
    <xf numFmtId="165" fontId="3" fillId="0" borderId="1" pivotButton="0" quotePrefix="0" xfId="0"/>
    <xf numFmtId="166" fontId="3" fillId="0" borderId="1" pivotButton="0" quotePrefix="0" xfId="0"/>
    <xf numFmtId="167" fontId="3" fillId="0" borderId="1" pivotButton="0" quotePrefix="0" xfId="0"/>
    <xf numFmtId="0" fontId="2" fillId="0" borderId="0" applyAlignment="1" pivotButton="0" quotePrefix="0" xfId="0">
      <alignment wrapText="1"/>
    </xf>
    <xf numFmtId="0" fontId="3" fillId="2" borderId="1" applyAlignment="1" pivotButton="0" quotePrefix="0" xfId="0">
      <alignment wrapText="1"/>
    </xf>
    <xf numFmtId="0" fontId="4" fillId="0" borderId="1" pivotButton="0" quotePrefix="0" xfId="0"/>
    <xf numFmtId="165" fontId="4" fillId="0" borderId="1" pivotButton="0" quotePrefix="0" xfId="0"/>
    <xf numFmtId="164" fontId="4" fillId="0" borderId="1" pivotButton="0" quotePrefix="0" xfId="0"/>
    <xf numFmtId="167" fontId="6" fillId="3" borderId="1" pivotButton="0" quotePrefix="0" xfId="0"/>
    <xf numFmtId="168" fontId="4" fillId="0" borderId="1" pivotButton="0" quotePrefix="0" xfId="0"/>
    <xf numFmtId="169" fontId="6" fillId="3" borderId="1" pivotButton="0" quotePrefix="0" xfId="0"/>
    <xf numFmtId="166" fontId="6" fillId="3" borderId="1" pivotButton="0" quotePrefix="0" xfId="0"/>
    <xf numFmtId="169" fontId="4"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omments/comment1.xml><?xml version="1.0" encoding="utf-8"?>
<comments xmlns="http://schemas.openxmlformats.org/spreadsheetml/2006/main">
  <authors>
    <author>Helmcode</author>
  </authors>
  <commentList>
    <comment ref="B4" authorId="0" shapeId="0">
      <text>
        <t>Baseline monthly total minus optimized monthly total, after new tool and operating costs.</t>
      </text>
    </comment>
    <comment ref="D4" authorId="0" shapeId="0">
      <text>
        <t>One-time cost divided by monthly net saving. Blank when there is no positive saving.</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elmcode.com/guides/ai-cost-optimization" TargetMode="External" Id="rId1" /></Relationships>
</file>

<file path=xl/worksheets/_rels/sheet5.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sheetPr>
  <dimension ref="A1:B13"/>
  <sheetViews>
    <sheetView showGridLines="0" workbookViewId="0">
      <selection activeCell="A1" sqref="A1"/>
    </sheetView>
  </sheetViews>
  <sheetFormatPr baseColWidth="8" defaultRowHeight="15"/>
  <cols>
    <col width="26" customWidth="1" min="1" max="1"/>
    <col width="90" customWidth="1" min="2" max="2"/>
  </cols>
  <sheetData>
    <row r="1">
      <c r="A1" s="1" t="inlineStr">
        <is>
          <t>AI Cost Optimization: worksheets</t>
        </is>
      </c>
    </row>
    <row r="2">
      <c r="A2" s="2" t="inlineStr">
        <is>
          <t>Companion to the guide at https://helmcode.com/guides/ai-cost-optimization</t>
        </is>
      </c>
    </row>
    <row r="4">
      <c r="A4" s="3" t="inlineStr">
        <is>
          <t>How to use</t>
        </is>
      </c>
      <c r="B4" s="4" t="inlineStr">
        <is>
          <t>Edit only the cells with blue text on a yellow background. Everything else is a formula and recalculates.</t>
        </is>
      </c>
    </row>
    <row r="5">
      <c r="A5" s="3" t="inlineStr">
        <is>
          <t>Example values</t>
        </is>
      </c>
      <c r="B5" s="4" t="inlineStr">
        <is>
          <t>Each sheet starts with the illustrative figures from the guide, so you can check it against the text before entering your own.</t>
        </is>
      </c>
    </row>
    <row r="6">
      <c r="A6" s="3" t="inlineStr">
        <is>
          <t>Cost per task</t>
        </is>
      </c>
      <c r="B6" s="4" t="inlineStr">
        <is>
          <t>Chapters 1 and 2: cost per accepted task and acceptance rate per operation.</t>
        </is>
      </c>
    </row>
    <row r="7">
      <c r="A7" s="3" t="inlineStr">
        <is>
          <t>Capacity break-even</t>
        </is>
      </c>
      <c r="B7" s="4" t="inlineStr">
        <is>
          <t>Chapter 11: metered API against dedicated capacity, with the replica step.</t>
        </is>
      </c>
    </row>
    <row r="8">
      <c r="A8" s="3" t="inlineStr">
        <is>
          <t>Feature economics</t>
        </is>
      </c>
      <c r="B8" s="4" t="inlineStr">
        <is>
          <t>Chapter 13: contribution per accepted report and a sensitivity grid.</t>
        </is>
      </c>
    </row>
    <row r="9">
      <c r="A9" s="3" t="inlineStr">
        <is>
          <t>Playbook</t>
        </is>
      </c>
      <c r="B9" s="4" t="inlineStr">
        <is>
          <t>Chapter 14: rank candidate changes by monthly saving, payback, confidence, effort and risk, and answer the approval questions.</t>
        </is>
      </c>
    </row>
    <row r="10">
      <c r="A10" s="3" t="inlineStr">
        <is>
          <t>Colours</t>
        </is>
      </c>
      <c r="B10" s="4" t="inlineStr">
        <is>
          <t>Blue text: inputs. Black text: formulas. Yellow fill: cells you should fill in.</t>
        </is>
      </c>
    </row>
    <row r="11">
      <c r="A11" s="3" t="inlineStr">
        <is>
          <t>Caveat</t>
        </is>
      </c>
      <c r="B11" s="4" t="inlineStr">
        <is>
          <t>The example figures are illustrative, not measured savings. Replace them with your own data.</t>
        </is>
      </c>
    </row>
    <row r="13">
      <c r="A13" s="3" t="inlineStr">
        <is>
          <t>Guide</t>
        </is>
      </c>
      <c r="B13" s="5" t="inlineStr">
        <is>
          <t>https://helmcode.com/guides/ai-cost-optimization</t>
        </is>
      </c>
    </row>
  </sheetData>
  <hyperlinks>
    <hyperlink xmlns:r="http://schemas.openxmlformats.org/officeDocument/2006/relationships" ref="B13"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8"/>
  <sheetViews>
    <sheetView showGridLines="0" workbookViewId="0">
      <selection activeCell="A1" sqref="A1"/>
    </sheetView>
  </sheetViews>
  <sheetFormatPr baseColWidth="8" defaultRowHeight="15"/>
  <cols>
    <col width="24" customWidth="1" min="1" max="1"/>
    <col width="18" customWidth="1" min="2" max="2"/>
    <col width="16" customWidth="1" min="3" max="3"/>
    <col width="16" customWidth="1" min="4" max="4"/>
    <col width="16" customWidth="1" min="5" max="5"/>
    <col width="20" customWidth="1" min="6" max="6"/>
  </cols>
  <sheetData>
    <row r="1">
      <c r="A1" s="1" t="inlineStr">
        <is>
          <t>Cost per accepted task by operation</t>
        </is>
      </c>
    </row>
    <row r="2">
      <c r="A2" s="2" t="inlineStr">
        <is>
          <t>Chapters 1-2. Example rows are the guide's chapter 2 report; started tasks are optional.</t>
        </is>
      </c>
    </row>
    <row r="4">
      <c r="A4" s="6" t="inlineStr">
        <is>
          <t>Operation</t>
        </is>
      </c>
      <c r="B4" s="6" t="inlineStr">
        <is>
          <t>Monthly attributable cost ($)</t>
        </is>
      </c>
      <c r="C4" s="6" t="inlineStr">
        <is>
          <t>Started tasks</t>
        </is>
      </c>
      <c r="D4" s="6" t="inlineStr">
        <is>
          <t>Accepted tasks</t>
        </is>
      </c>
      <c r="E4" s="6" t="inlineStr">
        <is>
          <t>Acceptance rate</t>
        </is>
      </c>
      <c r="F4" s="6" t="inlineStr">
        <is>
          <t>Cost per accepted task ($)</t>
        </is>
      </c>
    </row>
    <row r="5">
      <c r="A5" s="7" t="inlineStr">
        <is>
          <t>Extraction</t>
        </is>
      </c>
      <c r="B5" s="8" t="n">
        <v>1200</v>
      </c>
      <c r="C5" s="9" t="n"/>
      <c r="D5" s="9" t="n">
        <v>40000</v>
      </c>
      <c r="E5" s="10">
        <f>IF(OR(C5="",C5=0),"",D5/C5)</f>
        <v/>
      </c>
      <c r="F5" s="11">
        <f>IF(OR(D5="",D5=0),"",B5/D5)</f>
        <v/>
      </c>
    </row>
    <row r="6">
      <c r="A6" s="7" t="inlineStr">
        <is>
          <t>Support</t>
        </is>
      </c>
      <c r="B6" s="8" t="n">
        <v>600</v>
      </c>
      <c r="C6" s="9" t="n"/>
      <c r="D6" s="9" t="n">
        <v>30000</v>
      </c>
      <c r="E6" s="10">
        <f>IF(OR(C6="",C6=0),"",D6/C6)</f>
        <v/>
      </c>
      <c r="F6" s="11">
        <f>IF(OR(D6="",D6=0),"",B6/D6)</f>
        <v/>
      </c>
    </row>
    <row r="7">
      <c r="A7" s="7" t="inlineStr">
        <is>
          <t>Research agent</t>
        </is>
      </c>
      <c r="B7" s="8" t="n">
        <v>800</v>
      </c>
      <c r="C7" s="9" t="n"/>
      <c r="D7" s="9" t="n">
        <v>2000</v>
      </c>
      <c r="E7" s="10">
        <f>IF(OR(C7="",C7=0),"",D7/C7)</f>
        <v/>
      </c>
      <c r="F7" s="11">
        <f>IF(OR(D7="",D7=0),"",B7/D7)</f>
        <v/>
      </c>
    </row>
    <row r="8">
      <c r="A8" s="7" t="n"/>
      <c r="B8" s="8" t="n"/>
      <c r="C8" s="9" t="n"/>
      <c r="D8" s="9" t="n"/>
      <c r="E8" s="10">
        <f>IF(OR(C8="",C8=0),"",D8/C8)</f>
        <v/>
      </c>
      <c r="F8" s="11">
        <f>IF(OR(D8="",D8=0),"",B8/D8)</f>
        <v/>
      </c>
    </row>
    <row r="9">
      <c r="A9" s="7" t="n"/>
      <c r="B9" s="8" t="n"/>
      <c r="C9" s="9" t="n"/>
      <c r="D9" s="9" t="n"/>
      <c r="E9" s="10">
        <f>IF(OR(C9="",C9=0),"",D9/C9)</f>
        <v/>
      </c>
      <c r="F9" s="11">
        <f>IF(OR(D9="",D9=0),"",B9/D9)</f>
        <v/>
      </c>
    </row>
    <row r="10">
      <c r="A10" s="7" t="n"/>
      <c r="B10" s="8" t="n"/>
      <c r="C10" s="9" t="n"/>
      <c r="D10" s="9" t="n"/>
      <c r="E10" s="10">
        <f>IF(OR(C10="",C10=0),"",D10/C10)</f>
        <v/>
      </c>
      <c r="F10" s="11">
        <f>IF(OR(D10="",D10=0),"",B10/D10)</f>
        <v/>
      </c>
    </row>
    <row r="11">
      <c r="A11" s="7" t="n"/>
      <c r="B11" s="8" t="n"/>
      <c r="C11" s="9" t="n"/>
      <c r="D11" s="9" t="n"/>
      <c r="E11" s="10">
        <f>IF(OR(C11="",C11=0),"",D11/C11)</f>
        <v/>
      </c>
      <c r="F11" s="11">
        <f>IF(OR(D11="",D11=0),"",B11/D11)</f>
        <v/>
      </c>
    </row>
    <row r="12">
      <c r="A12" s="7" t="n"/>
      <c r="B12" s="8" t="n"/>
      <c r="C12" s="9" t="n"/>
      <c r="D12" s="9" t="n"/>
      <c r="E12" s="10">
        <f>IF(OR(C12="",C12=0),"",D12/C12)</f>
        <v/>
      </c>
      <c r="F12" s="11">
        <f>IF(OR(D12="",D12=0),"",B12/D12)</f>
        <v/>
      </c>
    </row>
    <row r="13">
      <c r="A13" s="7" t="n"/>
      <c r="B13" s="8" t="n"/>
      <c r="C13" s="9" t="n"/>
      <c r="D13" s="9" t="n"/>
      <c r="E13" s="10">
        <f>IF(OR(C13="",C13=0),"",D13/C13)</f>
        <v/>
      </c>
      <c r="F13" s="11">
        <f>IF(OR(D13="",D13=0),"",B13/D13)</f>
        <v/>
      </c>
    </row>
    <row r="14">
      <c r="A14" s="7" t="n"/>
      <c r="B14" s="8" t="n"/>
      <c r="C14" s="9" t="n"/>
      <c r="D14" s="9" t="n"/>
      <c r="E14" s="10">
        <f>IF(OR(C14="",C14=0),"",D14/C14)</f>
        <v/>
      </c>
      <c r="F14" s="11">
        <f>IF(OR(D14="",D14=0),"",B14/D14)</f>
        <v/>
      </c>
    </row>
    <row r="15">
      <c r="A15" s="12" t="inlineStr">
        <is>
          <t>Total</t>
        </is>
      </c>
      <c r="B15" s="13">
        <f>SUM(B5:B14)</f>
        <v/>
      </c>
      <c r="C15" s="14">
        <f>SUM(C5:C14)</f>
        <v/>
      </c>
      <c r="D15" s="14">
        <f>SUM(D5:D14)</f>
        <v/>
      </c>
      <c r="E15" s="15">
        <f>IF(C15=0,"",D15/C15)</f>
        <v/>
      </c>
      <c r="F15" s="16">
        <f>IF(D15=0,"",B15/D15)</f>
        <v/>
      </c>
    </row>
    <row r="17">
      <c r="A17" s="17" t="inlineStr">
        <is>
          <t>Include inference, retrieval, paid tools, retries, compute, human correction and an allocated share of fixed capacity. Count every task in the cohort, including rejected and incomplete ones.</t>
        </is>
      </c>
    </row>
    <row r="18"/>
  </sheetData>
  <mergeCells count="1">
    <mergeCell ref="A17:F18"/>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9"/>
  <sheetViews>
    <sheetView showGridLines="0" workbookViewId="0">
      <selection activeCell="A1" sqref="A1"/>
    </sheetView>
  </sheetViews>
  <sheetFormatPr baseColWidth="8" defaultRowHeight="15"/>
  <cols>
    <col width="44" customWidth="1" min="1" max="1"/>
    <col width="18" customWidth="1" min="2" max="2"/>
    <col width="4" customWidth="1" min="3" max="3"/>
    <col width="20" customWidth="1" min="4" max="4"/>
    <col width="20" customWidth="1" min="5" max="5"/>
    <col width="20" customWidth="1" min="6" max="6"/>
    <col width="18" customWidth="1" min="7" max="7"/>
  </cols>
  <sheetData>
    <row r="1">
      <c r="A1" s="1" t="inlineStr">
        <is>
          <t>Metered API against dedicated capacity</t>
        </is>
      </c>
    </row>
    <row r="2">
      <c r="A2" s="2" t="inlineStr">
        <is>
          <t>Chapter 11. Example inputs are the guide's worksheet.</t>
        </is>
      </c>
    </row>
    <row r="4">
      <c r="A4" s="3" t="inlineStr">
        <is>
          <t>Inputs</t>
        </is>
      </c>
      <c r="D4" s="18" t="inlineStr">
        <is>
          <t>Volume (tasks/month)</t>
        </is>
      </c>
      <c r="E4" s="18" t="inlineStr">
        <is>
          <t>Metered ($/month)</t>
        </is>
      </c>
      <c r="F4" s="18" t="inlineStr">
        <is>
          <t>Dedicated ($/month)</t>
        </is>
      </c>
      <c r="G4" s="18" t="inlineStr">
        <is>
          <t>Dedicated cheaper?</t>
        </is>
      </c>
    </row>
    <row r="5">
      <c r="A5" s="19" t="inlineStr">
        <is>
          <t>Monthly accepted tasks</t>
        </is>
      </c>
      <c r="B5" s="9" t="n">
        <v>180000</v>
      </c>
      <c r="D5" s="20" t="n">
        <v>0</v>
      </c>
      <c r="E5" s="21">
        <f>D5*$B$6</f>
        <v/>
      </c>
      <c r="F5" s="21">
        <f>MAX(1,ROUNDUP(D5/$B$8,0))*$B$7+D5*$B$9</f>
        <v/>
      </c>
      <c r="G5" s="19">
        <f>IF(F5&lt;E5,"yes","no")</f>
        <v/>
      </c>
    </row>
    <row r="6">
      <c r="A6" s="19" t="inlineStr">
        <is>
          <t>Metered API cost per accepted task ($)</t>
        </is>
      </c>
      <c r="B6" s="22" t="n">
        <v>0.035</v>
      </c>
      <c r="D6" s="20" t="n">
        <v>25000</v>
      </c>
      <c r="E6" s="21">
        <f>D6*$B$6</f>
        <v/>
      </c>
      <c r="F6" s="21">
        <f>MAX(1,ROUNDUP(D6/$B$8,0))*$B$7+D6*$B$9</f>
        <v/>
      </c>
      <c r="G6" s="19">
        <f>IF(F6&lt;E6,"yes","no")</f>
        <v/>
      </c>
    </row>
    <row r="7">
      <c r="A7" s="19" t="inlineStr">
        <is>
          <t>Dedicated capacity per replica ($/month)</t>
        </is>
      </c>
      <c r="B7" s="8" t="n">
        <v>6000</v>
      </c>
      <c r="D7" s="20" t="n">
        <v>50000</v>
      </c>
      <c r="E7" s="21">
        <f>D7*$B$6</f>
        <v/>
      </c>
      <c r="F7" s="21">
        <f>MAX(1,ROUNDUP(D7/$B$8,0))*$B$7+D7*$B$9</f>
        <v/>
      </c>
      <c r="G7" s="19">
        <f>IF(F7&lt;E7,"yes","no")</f>
        <v/>
      </c>
    </row>
    <row r="8">
      <c r="A8" s="19" t="inlineStr">
        <is>
          <t>Tasks one replica can serve per month (at peak latency)</t>
        </is>
      </c>
      <c r="B8" s="9" t="n">
        <v>190000</v>
      </c>
      <c r="D8" s="20" t="n">
        <v>75000</v>
      </c>
      <c r="E8" s="21">
        <f>D8*$B$6</f>
        <v/>
      </c>
      <c r="F8" s="21">
        <f>MAX(1,ROUNDUP(D8/$B$8,0))*$B$7+D8*$B$9</f>
        <v/>
      </c>
      <c r="G8" s="19">
        <f>IF(F8&lt;E8,"yes","no")</f>
        <v/>
      </c>
    </row>
    <row r="9">
      <c r="A9" s="19" t="inlineStr">
        <is>
          <t>Dedicated variable cost per task ($)</t>
        </is>
      </c>
      <c r="B9" s="22" t="n">
        <v>0.003</v>
      </c>
      <c r="D9" s="20" t="n">
        <v>100000</v>
      </c>
      <c r="E9" s="21">
        <f>D9*$B$6</f>
        <v/>
      </c>
      <c r="F9" s="21">
        <f>MAX(1,ROUNDUP(D9/$B$8,0))*$B$7+D9*$B$9</f>
        <v/>
      </c>
      <c r="G9" s="19">
        <f>IF(F9&lt;E9,"yes","no")</f>
        <v/>
      </c>
    </row>
    <row r="10">
      <c r="A10" s="19" t="inlineStr">
        <is>
          <t>One-time migration cost ($)</t>
        </is>
      </c>
      <c r="B10" s="8" t="n">
        <v>24000</v>
      </c>
      <c r="D10" s="20" t="n">
        <v>125000</v>
      </c>
      <c r="E10" s="21">
        <f>D10*$B$6</f>
        <v/>
      </c>
      <c r="F10" s="21">
        <f>MAX(1,ROUNDUP(D10/$B$8,0))*$B$7+D10*$B$9</f>
        <v/>
      </c>
      <c r="G10" s="19">
        <f>IF(F10&lt;E10,"yes","no")</f>
        <v/>
      </c>
    </row>
    <row r="11">
      <c r="D11" s="20" t="n">
        <v>150000</v>
      </c>
      <c r="E11" s="21">
        <f>D11*$B$6</f>
        <v/>
      </c>
      <c r="F11" s="21">
        <f>MAX(1,ROUNDUP(D11/$B$8,0))*$B$7+D11*$B$9</f>
        <v/>
      </c>
      <c r="G11" s="19">
        <f>IF(F11&lt;E11,"yes","no")</f>
        <v/>
      </c>
    </row>
    <row r="12">
      <c r="A12" s="3" t="inlineStr">
        <is>
          <t>Results</t>
        </is>
      </c>
      <c r="D12" s="20" t="n">
        <v>175000</v>
      </c>
      <c r="E12" s="21">
        <f>D12*$B$6</f>
        <v/>
      </c>
      <c r="F12" s="21">
        <f>MAX(1,ROUNDUP(D12/$B$8,0))*$B$7+D12*$B$9</f>
        <v/>
      </c>
      <c r="G12" s="19">
        <f>IF(F12&lt;E12,"yes","no")</f>
        <v/>
      </c>
    </row>
    <row r="13">
      <c r="A13" s="19" t="inlineStr">
        <is>
          <t>Replicas needed</t>
        </is>
      </c>
      <c r="B13" s="20">
        <f>MAX(1,ROUNDUP(B5/B8,0))</f>
        <v/>
      </c>
      <c r="D13" s="20" t="n">
        <v>200000</v>
      </c>
      <c r="E13" s="21">
        <f>D13*$B$6</f>
        <v/>
      </c>
      <c r="F13" s="21">
        <f>MAX(1,ROUNDUP(D13/$B$8,0))*$B$7+D13*$B$9</f>
        <v/>
      </c>
      <c r="G13" s="19">
        <f>IF(F13&lt;E13,"yes","no")</f>
        <v/>
      </c>
    </row>
    <row r="14">
      <c r="A14" s="19" t="inlineStr">
        <is>
          <t>Metered API cost per month ($)</t>
        </is>
      </c>
      <c r="B14" s="21">
        <f>B5*B6</f>
        <v/>
      </c>
      <c r="D14" s="20" t="n">
        <v>225000</v>
      </c>
      <c r="E14" s="21">
        <f>D14*$B$6</f>
        <v/>
      </c>
      <c r="F14" s="21">
        <f>MAX(1,ROUNDUP(D14/$B$8,0))*$B$7+D14*$B$9</f>
        <v/>
      </c>
      <c r="G14" s="19">
        <f>IF(F14&lt;E14,"yes","no")</f>
        <v/>
      </c>
    </row>
    <row r="15">
      <c r="A15" s="19" t="inlineStr">
        <is>
          <t>Dedicated cost per month ($)</t>
        </is>
      </c>
      <c r="B15" s="21">
        <f>B13*B7+B5*B9</f>
        <v/>
      </c>
      <c r="D15" s="20" t="n">
        <v>250000</v>
      </c>
      <c r="E15" s="21">
        <f>D15*$B$6</f>
        <v/>
      </c>
      <c r="F15" s="21">
        <f>MAX(1,ROUNDUP(D15/$B$8,0))*$B$7+D15*$B$9</f>
        <v/>
      </c>
      <c r="G15" s="19">
        <f>IF(F15&lt;E15,"yes","no")</f>
        <v/>
      </c>
    </row>
    <row r="16">
      <c r="A16" s="19" t="inlineStr">
        <is>
          <t>Monthly difference, positive if dedicated is cheaper ($)</t>
        </is>
      </c>
      <c r="B16" s="21">
        <f>B14-B15</f>
        <v/>
      </c>
      <c r="D16" s="20" t="n">
        <v>275000</v>
      </c>
      <c r="E16" s="21">
        <f>D16*$B$6</f>
        <v/>
      </c>
      <c r="F16" s="21">
        <f>MAX(1,ROUNDUP(D16/$B$8,0))*$B$7+D16*$B$9</f>
        <v/>
      </c>
      <c r="G16" s="19">
        <f>IF(F16&lt;E16,"yes","no")</f>
        <v/>
      </c>
    </row>
    <row r="17">
      <c r="A17" s="19" t="inlineStr">
        <is>
          <t>Payback of the migration (months)</t>
        </is>
      </c>
      <c r="B17" s="23">
        <f>IF(B16&gt;0,B10/B16,"no monthly saving")</f>
        <v/>
      </c>
      <c r="D17" s="20" t="n">
        <v>300000</v>
      </c>
      <c r="E17" s="21">
        <f>D17*$B$6</f>
        <v/>
      </c>
      <c r="F17" s="21">
        <f>MAX(1,ROUNDUP(D17/$B$8,0))*$B$7+D17*$B$9</f>
        <v/>
      </c>
      <c r="G17" s="19">
        <f>IF(F17&lt;E17,"yes","no")</f>
        <v/>
      </c>
    </row>
    <row r="18">
      <c r="A18" s="19" t="inlineStr">
        <is>
          <t>Break-even volume with one replica (tasks/month)</t>
        </is>
      </c>
      <c r="B18" s="20">
        <f>IF(B6&gt;B9,B7/(B6-B9),"never")</f>
        <v/>
      </c>
      <c r="D18" s="20" t="n">
        <v>325000</v>
      </c>
      <c r="E18" s="21">
        <f>D18*$B$6</f>
        <v/>
      </c>
      <c r="F18" s="21">
        <f>MAX(1,ROUNDUP(D18/$B$8,0))*$B$7+D18*$B$9</f>
        <v/>
      </c>
      <c r="G18" s="19">
        <f>IF(F18&lt;E18,"yes","no")</f>
        <v/>
      </c>
    </row>
    <row r="19">
      <c r="A19" s="19" t="inlineStr">
        <is>
          <t>Utilization of the dedicated replicas</t>
        </is>
      </c>
      <c r="B19" s="10">
        <f>B5/(B13*B8)</f>
        <v/>
      </c>
      <c r="D19" s="20" t="n">
        <v>350000</v>
      </c>
      <c r="E19" s="21">
        <f>D19*$B$6</f>
        <v/>
      </c>
      <c r="F19" s="21">
        <f>MAX(1,ROUNDUP(D19/$B$8,0))*$B$7+D19*$B$9</f>
        <v/>
      </c>
      <c r="G19" s="19">
        <f>IF(F19&lt;E19,"yes","no")</f>
        <v/>
      </c>
    </row>
    <row r="20">
      <c r="D20" s="20" t="n">
        <v>375000</v>
      </c>
      <c r="E20" s="21">
        <f>D20*$B$6</f>
        <v/>
      </c>
      <c r="F20" s="21">
        <f>MAX(1,ROUNDUP(D20/$B$8,0))*$B$7+D20*$B$9</f>
        <v/>
      </c>
      <c r="G20" s="19">
        <f>IF(F20&lt;E20,"yes","no")</f>
        <v/>
      </c>
    </row>
    <row r="21">
      <c r="A21" s="17" t="inlineStr">
        <is>
          <t>Dedicated capacity only wins where the monthly difference is positive; with the example inputs that is a narrow band before each new replica.</t>
        </is>
      </c>
      <c r="D21" s="20" t="n">
        <v>400000</v>
      </c>
      <c r="E21" s="21">
        <f>D21*$B$6</f>
        <v/>
      </c>
      <c r="F21" s="21">
        <f>MAX(1,ROUNDUP(D21/$B$8,0))*$B$7+D21*$B$9</f>
        <v/>
      </c>
      <c r="G21" s="19">
        <f>IF(F21&lt;E21,"yes","no")</f>
        <v/>
      </c>
    </row>
    <row r="22">
      <c r="D22" s="20" t="n">
        <v>425000</v>
      </c>
      <c r="E22" s="21">
        <f>D22*$B$6</f>
        <v/>
      </c>
      <c r="F22" s="21">
        <f>MAX(1,ROUNDUP(D22/$B$8,0))*$B$7+D22*$B$9</f>
        <v/>
      </c>
      <c r="G22" s="19">
        <f>IF(F22&lt;E22,"yes","no")</f>
        <v/>
      </c>
    </row>
    <row r="23">
      <c r="D23" s="20" t="n">
        <v>450000</v>
      </c>
      <c r="E23" s="21">
        <f>D23*$B$6</f>
        <v/>
      </c>
      <c r="F23" s="21">
        <f>MAX(1,ROUNDUP(D23/$B$8,0))*$B$7+D23*$B$9</f>
        <v/>
      </c>
      <c r="G23" s="19">
        <f>IF(F23&lt;E23,"yes","no")</f>
        <v/>
      </c>
    </row>
    <row r="24">
      <c r="D24" s="20" t="n">
        <v>475000</v>
      </c>
      <c r="E24" s="21">
        <f>D24*$B$6</f>
        <v/>
      </c>
      <c r="F24" s="21">
        <f>MAX(1,ROUNDUP(D24/$B$8,0))*$B$7+D24*$B$9</f>
        <v/>
      </c>
      <c r="G24" s="19">
        <f>IF(F24&lt;E24,"yes","no")</f>
        <v/>
      </c>
    </row>
    <row r="25">
      <c r="D25" s="20" t="n">
        <v>500000</v>
      </c>
      <c r="E25" s="21">
        <f>D25*$B$6</f>
        <v/>
      </c>
      <c r="F25" s="21">
        <f>MAX(1,ROUNDUP(D25/$B$8,0))*$B$7+D25*$B$9</f>
        <v/>
      </c>
      <c r="G25" s="19">
        <f>IF(F25&lt;E25,"yes","no")</f>
        <v/>
      </c>
    </row>
    <row r="26">
      <c r="D26" s="20" t="n">
        <v>525000</v>
      </c>
      <c r="E26" s="21">
        <f>D26*$B$6</f>
        <v/>
      </c>
      <c r="F26" s="21">
        <f>MAX(1,ROUNDUP(D26/$B$8,0))*$B$7+D26*$B$9</f>
        <v/>
      </c>
      <c r="G26" s="19">
        <f>IF(F26&lt;E26,"yes","no")</f>
        <v/>
      </c>
    </row>
    <row r="27">
      <c r="D27" s="20" t="n">
        <v>550000</v>
      </c>
      <c r="E27" s="21">
        <f>D27*$B$6</f>
        <v/>
      </c>
      <c r="F27" s="21">
        <f>MAX(1,ROUNDUP(D27/$B$8,0))*$B$7+D27*$B$9</f>
        <v/>
      </c>
      <c r="G27" s="19">
        <f>IF(F27&lt;E27,"yes","no")</f>
        <v/>
      </c>
    </row>
    <row r="28">
      <c r="D28" s="20" t="n">
        <v>575000</v>
      </c>
      <c r="E28" s="21">
        <f>D28*$B$6</f>
        <v/>
      </c>
      <c r="F28" s="21">
        <f>MAX(1,ROUNDUP(D28/$B$8,0))*$B$7+D28*$B$9</f>
        <v/>
      </c>
      <c r="G28" s="19">
        <f>IF(F28&lt;E28,"yes","no")</f>
        <v/>
      </c>
    </row>
    <row r="29">
      <c r="D29" s="20" t="n">
        <v>600000</v>
      </c>
      <c r="E29" s="21">
        <f>D29*$B$6</f>
        <v/>
      </c>
      <c r="F29" s="21">
        <f>MAX(1,ROUNDUP(D29/$B$8,0))*$B$7+D29*$B$9</f>
        <v/>
      </c>
      <c r="G29" s="19">
        <f>IF(F29&lt;E29,"yes","no")</f>
        <v/>
      </c>
    </row>
  </sheetData>
  <mergeCells count="1">
    <mergeCell ref="A21:B2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4"/>
  <sheetViews>
    <sheetView showGridLines="0" workbookViewId="0">
      <selection activeCell="A1" sqref="A1"/>
    </sheetView>
  </sheetViews>
  <sheetFormatPr baseColWidth="8" defaultRowHeight="15"/>
  <cols>
    <col width="46" customWidth="1" min="1" max="1"/>
    <col width="16" customWidth="1" min="2" max="2"/>
    <col width="18" customWidth="1" min="3" max="3"/>
    <col width="18" customWidth="1" min="4" max="4"/>
  </cols>
  <sheetData>
    <row r="1">
      <c r="A1" s="1" t="inlineStr">
        <is>
          <t>Contribution per accepted report</t>
        </is>
      </c>
    </row>
    <row r="2">
      <c r="A2" s="2" t="inlineStr">
        <is>
          <t>Chapter 13. Example inputs are the guide's research-report worksheet (euros).</t>
        </is>
      </c>
    </row>
    <row r="4">
      <c r="A4" s="3" t="inlineStr">
        <is>
          <t>Inputs</t>
        </is>
      </c>
    </row>
    <row r="5">
      <c r="A5" s="19" t="inlineStr">
        <is>
          <t>Net revenue per accepted report (€)</t>
        </is>
      </c>
      <c r="B5" s="24" t="n">
        <v>2.5</v>
      </c>
    </row>
    <row r="6">
      <c r="A6" s="19" t="inlineStr">
        <is>
          <t>Inference and tool cost per submitted report (€)</t>
        </is>
      </c>
      <c r="B6" s="24" t="n">
        <v>0.9</v>
      </c>
    </row>
    <row r="7">
      <c r="A7" s="19" t="inlineStr">
        <is>
          <t>Acceptance rate</t>
        </is>
      </c>
      <c r="B7" s="25" t="n">
        <v>0.8</v>
      </c>
    </row>
    <row r="8">
      <c r="A8" s="19" t="inlineStr">
        <is>
          <t>Review and delivery cost per accepted report (€)</t>
        </is>
      </c>
      <c r="B8" s="24" t="n">
        <v>0.3</v>
      </c>
    </row>
    <row r="9">
      <c r="A9" s="19" t="inlineStr">
        <is>
          <t>Accepted reports to deliver</t>
        </is>
      </c>
      <c r="B9" s="9" t="n">
        <v>100</v>
      </c>
    </row>
    <row r="11">
      <c r="A11" s="3" t="inlineStr">
        <is>
          <t>Results</t>
        </is>
      </c>
    </row>
    <row r="12">
      <c r="A12" s="19" t="inlineStr">
        <is>
          <t>Submitted reports needed</t>
        </is>
      </c>
      <c r="B12" s="20">
        <f>IF(B7=0,"",B9/B7)</f>
        <v/>
      </c>
    </row>
    <row r="13">
      <c r="A13" s="19" t="inlineStr">
        <is>
          <t>Inference and tool spend (€)</t>
        </is>
      </c>
      <c r="B13" s="26">
        <f>B12*B6</f>
        <v/>
      </c>
    </row>
    <row r="14">
      <c r="A14" s="19" t="inlineStr">
        <is>
          <t>Review and delivery spend (€)</t>
        </is>
      </c>
      <c r="B14" s="26">
        <f>B9*B8</f>
        <v/>
      </c>
    </row>
    <row r="15">
      <c r="A15" s="19" t="inlineStr">
        <is>
          <t>Cost per accepted report (€)</t>
        </is>
      </c>
      <c r="B15" s="26">
        <f>IF(B9=0,"",(B13+B14)/B9)</f>
        <v/>
      </c>
    </row>
    <row r="16">
      <c r="A16" s="19" t="inlineStr">
        <is>
          <t>Contribution per accepted report (€)</t>
        </is>
      </c>
      <c r="B16" s="26">
        <f>B5-B15</f>
        <v/>
      </c>
    </row>
    <row r="17">
      <c r="A17" s="19" t="inlineStr">
        <is>
          <t>Contribution margin</t>
        </is>
      </c>
      <c r="B17" s="10">
        <f>IF(B5=0,"",B16/B5)</f>
        <v/>
      </c>
    </row>
    <row r="20">
      <c r="A20" s="3" t="inlineStr">
        <is>
          <t>Sensitivity: contribution per accepted report (€)</t>
        </is>
      </c>
    </row>
    <row r="21">
      <c r="A21" s="12" t="inlineStr">
        <is>
          <t>Acceptance rate  \  inference cost per submitted report</t>
        </is>
      </c>
      <c r="B21" s="24" t="n">
        <v>0.9</v>
      </c>
      <c r="C21" s="24" t="n">
        <v>1.2</v>
      </c>
    </row>
    <row r="22">
      <c r="A22" s="25" t="n">
        <v>0.6</v>
      </c>
      <c r="B22" s="26">
        <f>$B$5-(B$21/$A22+$B$8)</f>
        <v/>
      </c>
      <c r="C22" s="26">
        <f>$B$5-(C$21/$A22+$B$8)</f>
        <v/>
      </c>
    </row>
    <row r="23">
      <c r="A23" s="25" t="n">
        <v>0.8</v>
      </c>
      <c r="B23" s="26">
        <f>$B$5-(B$21/$A23+$B$8)</f>
        <v/>
      </c>
      <c r="C23" s="26">
        <f>$B$5-(C$21/$A23+$B$8)</f>
        <v/>
      </c>
    </row>
    <row r="24">
      <c r="A24" s="25" t="n">
        <v>0.9</v>
      </c>
      <c r="B24" s="26">
        <f>$B$5-(B$21/$A24+$B$8)</f>
        <v/>
      </c>
      <c r="C24" s="26">
        <f>$B$5-(C$21/$A24+$B$8)</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18"/>
  <sheetViews>
    <sheetView showGridLines="0" workbookViewId="0">
      <selection activeCell="A1" sqref="A1"/>
    </sheetView>
  </sheetViews>
  <sheetFormatPr baseColWidth="8" defaultRowHeight="15"/>
  <cols>
    <col width="34" customWidth="1" min="1" max="1"/>
    <col width="15" customWidth="1" min="2" max="2"/>
    <col width="15" customWidth="1" min="3" max="3"/>
    <col width="12" customWidth="1" min="4" max="4"/>
    <col width="12" customWidth="1" min="5" max="5"/>
    <col width="12" customWidth="1" min="6" max="6"/>
    <col width="12" customWidth="1" min="7" max="7"/>
    <col width="14" customWidth="1" min="8" max="8"/>
    <col width="14" customWidth="1" min="9" max="9"/>
    <col width="14" customWidth="1" min="10" max="10"/>
    <col width="14" customWidth="1" min="11" max="11"/>
    <col width="14" customWidth="1" min="12" max="12"/>
  </cols>
  <sheetData>
    <row r="1">
      <c r="A1" s="1" t="inlineStr">
        <is>
          <t>Rank and approve candidate changes</t>
        </is>
      </c>
    </row>
    <row r="2">
      <c r="A2" s="2" t="inlineStr">
        <is>
          <t>Chapter 14. The first two rows show the format; replace them with your own candidates.</t>
        </is>
      </c>
    </row>
    <row r="4">
      <c r="A4" s="6" t="inlineStr">
        <is>
          <t>Change</t>
        </is>
      </c>
      <c r="B4" s="6" t="inlineStr">
        <is>
          <t>Monthly net saving ($)</t>
        </is>
      </c>
      <c r="C4" s="6" t="inlineStr">
        <is>
          <t>One-time cost ($)</t>
        </is>
      </c>
      <c r="D4" s="6" t="inlineStr">
        <is>
          <t>Payback (months)</t>
        </is>
      </c>
      <c r="E4" s="6" t="inlineStr">
        <is>
          <t>Confidence</t>
        </is>
      </c>
      <c r="F4" s="6" t="inlineStr">
        <is>
          <t>Effort</t>
        </is>
      </c>
      <c r="G4" s="6" t="inlineStr">
        <is>
          <t>Risk</t>
        </is>
      </c>
      <c r="H4" s="6" t="inlineStr">
        <is>
          <t>Removes or cheapens real work?</t>
        </is>
      </c>
      <c r="I4" s="6" t="inlineStr">
        <is>
          <t>Share of the workflow known?</t>
        </is>
      </c>
      <c r="J4" s="6" t="inlineStr">
        <is>
          <t>Side effects checked?</t>
        </is>
      </c>
      <c r="K4" s="6" t="inlineStr">
        <is>
          <t>New running costs counted?</t>
        </is>
      </c>
      <c r="L4" s="6" t="inlineStr">
        <is>
          <t>Equivalent accepted outcomes?</t>
        </is>
      </c>
    </row>
    <row r="5">
      <c r="A5" s="7" t="inlineStr">
        <is>
          <t>Remove duplicate extraction</t>
        </is>
      </c>
      <c r="B5" s="8" t="n">
        <v>400</v>
      </c>
      <c r="C5" s="8" t="n">
        <v>2000</v>
      </c>
      <c r="D5" s="23">
        <f>IF(OR(B5="",B5&lt;=0),"",C5/B5)</f>
        <v/>
      </c>
      <c r="E5" s="7" t="inlineStr">
        <is>
          <t>High</t>
        </is>
      </c>
      <c r="F5" s="7" t="inlineStr">
        <is>
          <t>Low</t>
        </is>
      </c>
      <c r="G5" s="7" t="inlineStr">
        <is>
          <t>Low</t>
        </is>
      </c>
      <c r="H5" s="7" t="inlineStr">
        <is>
          <t>yes</t>
        </is>
      </c>
      <c r="I5" s="7" t="inlineStr">
        <is>
          <t>yes</t>
        </is>
      </c>
      <c r="J5" s="7" t="inlineStr">
        <is>
          <t>yes</t>
        </is>
      </c>
      <c r="K5" s="7" t="inlineStr">
        <is>
          <t>yes</t>
        </is>
      </c>
      <c r="L5" s="7" t="inlineStr">
        <is>
          <t>yes</t>
        </is>
      </c>
    </row>
    <row r="6">
      <c r="A6" s="7" t="inlineStr">
        <is>
          <t>Move extraction to dedicated GPUs</t>
        </is>
      </c>
      <c r="B6" s="8" t="n">
        <v>1500</v>
      </c>
      <c r="C6" s="8" t="n">
        <v>24000</v>
      </c>
      <c r="D6" s="23">
        <f>IF(OR(B6="",B6&lt;=0),"",C6/B6)</f>
        <v/>
      </c>
      <c r="E6" s="7" t="inlineStr">
        <is>
          <t>Low</t>
        </is>
      </c>
      <c r="F6" s="7" t="inlineStr">
        <is>
          <t>High</t>
        </is>
      </c>
      <c r="G6" s="7" t="inlineStr">
        <is>
          <t>High</t>
        </is>
      </c>
      <c r="H6" s="7" t="inlineStr">
        <is>
          <t>yes</t>
        </is>
      </c>
      <c r="I6" s="7" t="inlineStr">
        <is>
          <t>yes</t>
        </is>
      </c>
      <c r="J6" s="7" t="inlineStr">
        <is>
          <t>no</t>
        </is>
      </c>
      <c r="K6" s="7" t="inlineStr">
        <is>
          <t>no</t>
        </is>
      </c>
      <c r="L6" s="7" t="inlineStr">
        <is>
          <t>no</t>
        </is>
      </c>
    </row>
    <row r="7">
      <c r="A7" s="7" t="n"/>
      <c r="B7" s="8" t="n"/>
      <c r="C7" s="8" t="n"/>
      <c r="D7" s="23">
        <f>IF(OR(B7="",B7&lt;=0),"",C7/B7)</f>
        <v/>
      </c>
      <c r="E7" s="7" t="n"/>
      <c r="F7" s="7" t="n"/>
      <c r="G7" s="7" t="n"/>
      <c r="H7" s="7" t="n"/>
      <c r="I7" s="7" t="n"/>
      <c r="J7" s="7" t="n"/>
      <c r="K7" s="7" t="n"/>
      <c r="L7" s="7" t="n"/>
    </row>
    <row r="8">
      <c r="A8" s="7" t="n"/>
      <c r="B8" s="8" t="n"/>
      <c r="C8" s="8" t="n"/>
      <c r="D8" s="23">
        <f>IF(OR(B8="",B8&lt;=0),"",C8/B8)</f>
        <v/>
      </c>
      <c r="E8" s="7" t="n"/>
      <c r="F8" s="7" t="n"/>
      <c r="G8" s="7" t="n"/>
      <c r="H8" s="7" t="n"/>
      <c r="I8" s="7" t="n"/>
      <c r="J8" s="7" t="n"/>
      <c r="K8" s="7" t="n"/>
      <c r="L8" s="7" t="n"/>
    </row>
    <row r="9">
      <c r="A9" s="7" t="n"/>
      <c r="B9" s="8" t="n"/>
      <c r="C9" s="8" t="n"/>
      <c r="D9" s="23">
        <f>IF(OR(B9="",B9&lt;=0),"",C9/B9)</f>
        <v/>
      </c>
      <c r="E9" s="7" t="n"/>
      <c r="F9" s="7" t="n"/>
      <c r="G9" s="7" t="n"/>
      <c r="H9" s="7" t="n"/>
      <c r="I9" s="7" t="n"/>
      <c r="J9" s="7" t="n"/>
      <c r="K9" s="7" t="n"/>
      <c r="L9" s="7" t="n"/>
    </row>
    <row r="10">
      <c r="A10" s="7" t="n"/>
      <c r="B10" s="8" t="n"/>
      <c r="C10" s="8" t="n"/>
      <c r="D10" s="23">
        <f>IF(OR(B10="",B10&lt;=0),"",C10/B10)</f>
        <v/>
      </c>
      <c r="E10" s="7" t="n"/>
      <c r="F10" s="7" t="n"/>
      <c r="G10" s="7" t="n"/>
      <c r="H10" s="7" t="n"/>
      <c r="I10" s="7" t="n"/>
      <c r="J10" s="7" t="n"/>
      <c r="K10" s="7" t="n"/>
      <c r="L10" s="7" t="n"/>
    </row>
    <row r="11">
      <c r="A11" s="7" t="n"/>
      <c r="B11" s="8" t="n"/>
      <c r="C11" s="8" t="n"/>
      <c r="D11" s="23">
        <f>IF(OR(B11="",B11&lt;=0),"",C11/B11)</f>
        <v/>
      </c>
      <c r="E11" s="7" t="n"/>
      <c r="F11" s="7" t="n"/>
      <c r="G11" s="7" t="n"/>
      <c r="H11" s="7" t="n"/>
      <c r="I11" s="7" t="n"/>
      <c r="J11" s="7" t="n"/>
      <c r="K11" s="7" t="n"/>
      <c r="L11" s="7" t="n"/>
    </row>
    <row r="12">
      <c r="A12" s="7" t="n"/>
      <c r="B12" s="8" t="n"/>
      <c r="C12" s="8" t="n"/>
      <c r="D12" s="23">
        <f>IF(OR(B12="",B12&lt;=0),"",C12/B12)</f>
        <v/>
      </c>
      <c r="E12" s="7" t="n"/>
      <c r="F12" s="7" t="n"/>
      <c r="G12" s="7" t="n"/>
      <c r="H12" s="7" t="n"/>
      <c r="I12" s="7" t="n"/>
      <c r="J12" s="7" t="n"/>
      <c r="K12" s="7" t="n"/>
      <c r="L12" s="7" t="n"/>
    </row>
    <row r="13">
      <c r="A13" s="7" t="n"/>
      <c r="B13" s="8" t="n"/>
      <c r="C13" s="8" t="n"/>
      <c r="D13" s="23">
        <f>IF(OR(B13="",B13&lt;=0),"",C13/B13)</f>
        <v/>
      </c>
      <c r="E13" s="7" t="n"/>
      <c r="F13" s="7" t="n"/>
      <c r="G13" s="7" t="n"/>
      <c r="H13" s="7" t="n"/>
      <c r="I13" s="7" t="n"/>
      <c r="J13" s="7" t="n"/>
      <c r="K13" s="7" t="n"/>
      <c r="L13" s="7" t="n"/>
    </row>
    <row r="14">
      <c r="A14" s="7" t="n"/>
      <c r="B14" s="8" t="n"/>
      <c r="C14" s="8" t="n"/>
      <c r="D14" s="23">
        <f>IF(OR(B14="",B14&lt;=0),"",C14/B14)</f>
        <v/>
      </c>
      <c r="E14" s="7" t="n"/>
      <c r="F14" s="7" t="n"/>
      <c r="G14" s="7" t="n"/>
      <c r="H14" s="7" t="n"/>
      <c r="I14" s="7" t="n"/>
      <c r="J14" s="7" t="n"/>
      <c r="K14" s="7" t="n"/>
      <c r="L14" s="7" t="n"/>
    </row>
    <row r="15">
      <c r="A15" s="7" t="n"/>
      <c r="B15" s="8" t="n"/>
      <c r="C15" s="8" t="n"/>
      <c r="D15" s="23">
        <f>IF(OR(B15="",B15&lt;=0),"",C15/B15)</f>
        <v/>
      </c>
      <c r="E15" s="7" t="n"/>
      <c r="F15" s="7" t="n"/>
      <c r="G15" s="7" t="n"/>
      <c r="H15" s="7" t="n"/>
      <c r="I15" s="7" t="n"/>
      <c r="J15" s="7" t="n"/>
      <c r="K15" s="7" t="n"/>
      <c r="L15" s="7" t="n"/>
    </row>
    <row r="16">
      <c r="A16" s="7" t="n"/>
      <c r="B16" s="8" t="n"/>
      <c r="C16" s="8" t="n"/>
      <c r="D16" s="23">
        <f>IF(OR(B16="",B16&lt;=0),"",C16/B16)</f>
        <v/>
      </c>
      <c r="E16" s="7" t="n"/>
      <c r="F16" s="7" t="n"/>
      <c r="G16" s="7" t="n"/>
      <c r="H16" s="7" t="n"/>
      <c r="I16" s="7" t="n"/>
      <c r="J16" s="7" t="n"/>
      <c r="K16" s="7" t="n"/>
      <c r="L16" s="7" t="n"/>
    </row>
    <row r="18">
      <c r="A18" s="2" t="inlineStr">
        <is>
          <t>Approve a change only when every question is answered yes and the payback fits your planning horizon.</t>
        </is>
      </c>
    </row>
  </sheetData>
  <dataValidations count="2">
    <dataValidation sqref="E5 E6 E7 E8 E9 E10 E11 E12 E13 E14 E15 E16 F5 F6 F7 F8 F9 F10 F11 F12 F13 F14 F15 F16 G5 G6 G7 G8 G9 G10 G11 G12 G13 G14 G15 G16" showDropDown="0" showInputMessage="0" showErrorMessage="0" allowBlank="1" type="list">
      <formula1>"High,Medium,Low"</formula1>
    </dataValidation>
    <dataValidation sqref="H5 H6 H7 H8 H9 H10 H11 H12 H13 H14 H15 H16 I5 I6 I7 I8 I9 I10 I11 I12 I13 I14 I15 I16 J5 J6 J7 J8 J9 J10 J11 J12 J13 J14 J15 J16 K5 K6 K7 K8 K9 K10 K11 K12 K13 K14 K15 K16 L5 L6 L7 L8 L9 L10 L11 L12 L13 L14 L15 L16" showDropDown="0" showInputMessage="0" showErrorMessage="0" allowBlank="1" type="list">
      <formula1>"yes,no"</formula1>
    </dataValidation>
  </dataValidation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2026-11-02T14:35:51Z</dcterms:created>
  <dcterms:modified xsi:type="dcterms:W3CDTF">2026-11-02T14:35:51Z</dcterms:modified>
</cp:coreProperties>
</file>